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300" windowWidth="14895" windowHeight="7875" tabRatio="221" activeTab="1"/>
  </bookViews>
  <sheets>
    <sheet name="Instrucciones" sheetId="2" r:id="rId1"/>
    <sheet name="Calculadora VUMA" sheetId="1" r:id="rId2"/>
  </sheets>
  <calcPr calcId="124519"/>
</workbook>
</file>

<file path=xl/calcChain.xml><?xml version="1.0" encoding="utf-8"?>
<calcChain xmlns="http://schemas.openxmlformats.org/spreadsheetml/2006/main">
  <c r="B15" i="1"/>
  <c r="H13"/>
  <c r="H11"/>
  <c r="H15"/>
  <c r="J17"/>
  <c r="J19" s="1"/>
  <c r="H19" s="1"/>
  <c r="H17"/>
</calcChain>
</file>

<file path=xl/sharedStrings.xml><?xml version="1.0" encoding="utf-8"?>
<sst xmlns="http://schemas.openxmlformats.org/spreadsheetml/2006/main" count="35" uniqueCount="33">
  <si>
    <t>Si necesitas alguna asesoría o tienes alguna duda o comentario; no dudes en contactarnos.</t>
  </si>
  <si>
    <t>Diario</t>
  </si>
  <si>
    <t>UMAs a Pesos</t>
  </si>
  <si>
    <t>El valor mensual de la UMA se calcula multiplicando su valor diario por 30.4 veces y su valor anual se calcula multiplicando su valor mensual por 12.</t>
  </si>
  <si>
    <t>Anual</t>
  </si>
  <si>
    <t>Mensual</t>
  </si>
  <si>
    <t>Año</t>
  </si>
  <si>
    <r>
      <t xml:space="preserve">La </t>
    </r>
    <r>
      <rPr>
        <b/>
        <sz val="12"/>
        <color theme="3"/>
        <rFont val="Calibri"/>
        <family val="2"/>
        <scheme val="minor"/>
      </rPr>
      <t xml:space="preserve">Unidad de Medida y Actualización </t>
    </r>
    <r>
      <rPr>
        <sz val="12"/>
        <color theme="3"/>
        <rFont val="Calibri"/>
        <family val="2"/>
        <scheme val="minor"/>
      </rPr>
      <t>(UMA) es la referencia económica en pesos para determinar la cuantía del pago de las obligaciones y supuestos previstos en las leyes federales, de las entidades federativas, así como en las disposiciones jurídicas que emanen de todas las anteriores.</t>
    </r>
  </si>
  <si>
    <t>atencion@contaduriaccii.com.mx</t>
  </si>
  <si>
    <t>www.contaduriaccii.com.mx</t>
  </si>
  <si>
    <t>UMA</t>
  </si>
  <si>
    <t>Calculadora de Veces UMA</t>
  </si>
  <si>
    <t>1. Selecciona tipo de calculo.</t>
  </si>
  <si>
    <t>2. Selecciona año</t>
  </si>
  <si>
    <t>Instrucciones:</t>
  </si>
  <si>
    <t>3. Selecciona tipo de UMA</t>
  </si>
  <si>
    <t>4. Ingresa la cantidad a calcular</t>
  </si>
  <si>
    <t>5. Listo el Resultado aparecerá en la parte inferior</t>
  </si>
  <si>
    <t>* Seleccionar Tipo de cálculo, año y tipo de UMA.</t>
  </si>
  <si>
    <t>** Ingresa el numero de UMAs o el importe en pesos.</t>
  </si>
  <si>
    <t>Calcular:*</t>
  </si>
  <si>
    <t>Tarjeta de contacto</t>
  </si>
  <si>
    <t>Vigencia</t>
  </si>
  <si>
    <t>DEL 01 DE FEB 2021 AL 31 DE ENE 2022</t>
  </si>
  <si>
    <t>DEL 01 DE FEB 2020 AL 31 DE ENE 2021</t>
  </si>
  <si>
    <t>DEL 01 DE FEB 2019 AL 31 DE ENE 2020</t>
  </si>
  <si>
    <t>DEL 01 DE FEB 2018 AL 31 DE ENE 2019</t>
  </si>
  <si>
    <t>DEL 01 DE FEB 2017 AL 31 DE ENE 2018</t>
  </si>
  <si>
    <t>DEL 01 DE FEB 2016 AL 31 DE ENE 2017</t>
  </si>
  <si>
    <t>Vigencia de la UMA</t>
  </si>
  <si>
    <t>Herramienta de uso gratuito.</t>
  </si>
  <si>
    <t>CCii no se hace reponsable de cualquier uso indebido de la misma.</t>
  </si>
  <si>
    <t>En CCii nantenemos al día tu contaduría.</t>
  </si>
</sst>
</file>

<file path=xl/styles.xml><?xml version="1.0" encoding="utf-8"?>
<styleSheet xmlns="http://schemas.openxmlformats.org/spreadsheetml/2006/main">
  <numFmts count="7">
    <numFmt numFmtId="8" formatCode="&quot;$&quot;#,##0.00;[Red]\-&quot;$&quot;#,##0.00"/>
    <numFmt numFmtId="164" formatCode="&quot;$&quot;#,##0.00"/>
    <numFmt numFmtId="165" formatCode="_(* #,##0.00_);_(* \(#,##0.00\);_(* &quot;-&quot;??_);_(@_)"/>
    <numFmt numFmtId="166" formatCode="_(&quot;$&quot;* #,##0.00_);_(&quot;$&quot;* \(#,##0.00\);_(&quot;$&quot;* &quot;-&quot;??_);_(@_)"/>
    <numFmt numFmtId="167" formatCode="_-[$€-2]* #,##0.00_-;\-[$€-2]* #,##0.00_-;_-[$€-2]* &quot;-&quot;??_-"/>
    <numFmt numFmtId="168" formatCode="#0.00"/>
    <numFmt numFmtId="169" formatCode="[Blue][=1]&quot;P&quot;;[&gt;1]&quot;&quot;;[Red]&quot;O&quot;"/>
  </numFmts>
  <fonts count="5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24"/>
      <color theme="3"/>
      <name val="Calibri"/>
      <family val="2"/>
      <scheme val="minor"/>
    </font>
    <font>
      <sz val="18"/>
      <color theme="3"/>
      <name val="Franklin Gothic Medium"/>
      <family val="2"/>
    </font>
    <font>
      <sz val="10"/>
      <color theme="3"/>
      <name val="Calibri"/>
      <family val="2"/>
      <scheme val="minor"/>
    </font>
    <font>
      <b/>
      <sz val="16"/>
      <color theme="3"/>
      <name val="Calibri"/>
      <family val="2"/>
      <scheme val="minor"/>
    </font>
    <font>
      <sz val="11"/>
      <color theme="3"/>
      <name val="Calibri"/>
      <family val="2"/>
      <scheme val="minor"/>
    </font>
    <font>
      <sz val="12"/>
      <color theme="3"/>
      <name val="Calibri"/>
      <family val="2"/>
      <scheme val="minor"/>
    </font>
    <font>
      <b/>
      <sz val="12"/>
      <color theme="3"/>
      <name val="Calibri"/>
      <family val="2"/>
      <scheme val="minor"/>
    </font>
    <font>
      <u/>
      <sz val="11"/>
      <color theme="10"/>
      <name val="Calibri"/>
      <family val="2"/>
    </font>
    <font>
      <sz val="11"/>
      <color theme="3"/>
      <name val="Calibri"/>
      <family val="2"/>
    </font>
    <font>
      <sz val="12"/>
      <color theme="3"/>
      <name val="Calibri"/>
      <family val="2"/>
    </font>
    <font>
      <b/>
      <sz val="36"/>
      <color theme="3"/>
      <name val="Franklin Gothic Medium Cond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8"/>
      <name val="Arial"/>
      <family val="2"/>
    </font>
    <font>
      <b/>
      <sz val="9"/>
      <color indexed="8"/>
      <name val="Courier New"/>
      <family val="3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9"/>
      <color indexed="8"/>
      <name val="Courier New"/>
      <family val="3"/>
    </font>
    <font>
      <u/>
      <sz val="11"/>
      <color theme="10"/>
      <name val="Calibri"/>
      <family val="2"/>
      <scheme val="minor"/>
    </font>
    <font>
      <sz val="11"/>
      <color indexed="20"/>
      <name val="Calibri"/>
      <family val="2"/>
    </font>
    <font>
      <sz val="8"/>
      <color theme="1"/>
      <name val="Arial"/>
      <family val="2"/>
    </font>
    <font>
      <sz val="11"/>
      <color indexed="60"/>
      <name val="Calibri"/>
      <family val="2"/>
    </font>
    <font>
      <sz val="10"/>
      <name val="Lucida Sans"/>
      <family val="2"/>
    </font>
    <font>
      <sz val="10"/>
      <name val="MS Sans Serif"/>
      <family val="2"/>
    </font>
    <font>
      <sz val="11"/>
      <color rgb="FF000000"/>
      <name val="Calibri"/>
      <family val="2"/>
    </font>
    <font>
      <sz val="12"/>
      <color theme="1"/>
      <name val="Calibri"/>
      <family val="2"/>
      <scheme val="minor"/>
    </font>
    <font>
      <b/>
      <sz val="12"/>
      <name val="Wingdings 2"/>
      <family val="1"/>
      <charset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22"/>
      <color theme="3"/>
      <name val="Franklin Gothic Medium"/>
      <family val="2"/>
    </font>
    <font>
      <sz val="16"/>
      <color theme="3"/>
      <name val="Franklin Gothic Medium"/>
      <family val="2"/>
    </font>
    <font>
      <b/>
      <sz val="10"/>
      <color theme="3"/>
      <name val="Calibri"/>
      <family val="2"/>
      <scheme val="minor"/>
    </font>
    <font>
      <b/>
      <sz val="18"/>
      <color theme="3"/>
      <name val="Calibri"/>
      <family val="2"/>
      <scheme val="minor"/>
    </font>
    <font>
      <sz val="11"/>
      <color theme="3" tint="-0.249977111117893"/>
      <name val="Calibri"/>
      <family val="2"/>
      <scheme val="minor"/>
    </font>
    <font>
      <sz val="10"/>
      <color theme="3" tint="-0.249977111117893"/>
      <name val="Calibri"/>
      <family val="2"/>
      <scheme val="minor"/>
    </font>
    <font>
      <sz val="11"/>
      <color theme="3"/>
      <name val="Franklin Gothic Medium"/>
      <family val="2"/>
    </font>
    <font>
      <sz val="24"/>
      <color theme="3"/>
      <name val="Franklin Gothic Medium"/>
      <family val="2"/>
    </font>
  </fonts>
  <fills count="27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theme="3"/>
      </left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 style="thin">
        <color theme="3"/>
      </top>
      <bottom/>
      <diagonal/>
    </border>
    <border>
      <left/>
      <right style="thin">
        <color theme="3"/>
      </right>
      <top/>
      <bottom style="thin">
        <color theme="3"/>
      </bottom>
      <diagonal/>
    </border>
    <border>
      <left/>
      <right/>
      <top/>
      <bottom style="thin">
        <color theme="3"/>
      </bottom>
      <diagonal/>
    </border>
  </borders>
  <cellStyleXfs count="302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14" fillId="3" borderId="0" applyNumberFormat="0" applyBorder="0" applyAlignment="0" applyProtection="0"/>
    <xf numFmtId="0" fontId="14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6" borderId="0" applyNumberFormat="0" applyBorder="0" applyAlignment="0" applyProtection="0"/>
    <xf numFmtId="0" fontId="14" fillId="9" borderId="0" applyNumberFormat="0" applyBorder="0" applyAlignment="0" applyProtection="0"/>
    <xf numFmtId="0" fontId="14" fillId="12" borderId="0" applyNumberFormat="0" applyBorder="0" applyAlignment="0" applyProtection="0"/>
    <xf numFmtId="0" fontId="15" fillId="13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6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horizontal="centerContinuous" vertical="center"/>
    </xf>
    <xf numFmtId="0" fontId="17" fillId="0" borderId="0" applyNumberFormat="0" applyFont="0" applyFill="0" applyBorder="0" applyAlignment="0" applyProtection="0">
      <alignment horizontal="centerContinuous" vertical="center"/>
    </xf>
    <xf numFmtId="0" fontId="17" fillId="0" borderId="0" applyNumberFormat="0" applyFill="0" applyBorder="0" applyProtection="0">
      <alignment horizontal="centerContinuous" vertical="center"/>
    </xf>
    <xf numFmtId="0" fontId="17" fillId="0" borderId="0" applyNumberFormat="0" applyFill="0" applyBorder="0" applyProtection="0">
      <alignment horizontal="centerContinuous" vertical="center"/>
    </xf>
    <xf numFmtId="0" fontId="18" fillId="5" borderId="0" applyNumberFormat="0" applyBorder="0" applyAlignment="0" applyProtection="0"/>
    <xf numFmtId="0" fontId="17" fillId="0" borderId="0" applyNumberFormat="0" applyFont="0" applyFill="0" applyBorder="0" applyAlignment="0" applyProtection="0">
      <alignment horizontal="centerContinuous" vertical="center"/>
    </xf>
    <xf numFmtId="0" fontId="17" fillId="0" borderId="0" applyNumberFormat="0" applyFont="0" applyFill="0" applyBorder="0" applyAlignment="0" applyProtection="0">
      <alignment horizontal="centerContinuous" vertical="center"/>
    </xf>
    <xf numFmtId="0" fontId="19" fillId="17" borderId="2" applyNumberFormat="0" applyAlignment="0" applyProtection="0"/>
    <xf numFmtId="0" fontId="20" fillId="18" borderId="3" applyNumberFormat="0" applyAlignment="0" applyProtection="0"/>
    <xf numFmtId="0" fontId="21" fillId="0" borderId="4" applyNumberFormat="0" applyFill="0" applyAlignment="0" applyProtection="0"/>
    <xf numFmtId="165" fontId="22" fillId="0" borderId="0" applyFont="0" applyFill="0" applyBorder="0" applyAlignment="0" applyProtection="0"/>
    <xf numFmtId="166" fontId="22" fillId="0" borderId="0" applyFont="0" applyFill="0" applyBorder="0" applyAlignment="0" applyProtection="0"/>
    <xf numFmtId="0" fontId="23" fillId="0" borderId="0" applyNumberFormat="0" applyFill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15" fillId="21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22" borderId="0" applyNumberFormat="0" applyBorder="0" applyAlignment="0" applyProtection="0"/>
    <xf numFmtId="0" fontId="24" fillId="8" borderId="2" applyNumberFormat="0" applyAlignment="0" applyProtection="0"/>
    <xf numFmtId="167" fontId="22" fillId="0" borderId="0" applyFont="0" applyFill="0" applyBorder="0" applyAlignment="0" applyProtection="0">
      <alignment vertical="center"/>
    </xf>
    <xf numFmtId="15" fontId="22" fillId="0" borderId="0" applyFont="0" applyFill="0" applyBorder="0" applyAlignment="0" applyProtection="0"/>
    <xf numFmtId="17" fontId="22" fillId="0" borderId="0" applyFont="0" applyFill="0" applyBorder="0" applyAlignment="0" applyProtection="0"/>
    <xf numFmtId="0" fontId="25" fillId="0" borderId="0" applyNumberFormat="0" applyFont="0" applyFill="0" applyBorder="0" applyAlignment="0" applyProtection="0">
      <alignment vertical="center"/>
    </xf>
    <xf numFmtId="0" fontId="25" fillId="0" borderId="0" applyNumberFormat="0" applyFont="0" applyFill="0" applyBorder="0" applyAlignment="0" applyProtection="0">
      <alignment vertical="center"/>
    </xf>
    <xf numFmtId="168" fontId="25" fillId="0" borderId="0" applyNumberFormat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/>
    <xf numFmtId="0" fontId="27" fillId="4" borderId="0" applyNumberFormat="0" applyBorder="0" applyAlignment="0" applyProtection="0"/>
    <xf numFmtId="0" fontId="22" fillId="0" borderId="0"/>
    <xf numFmtId="0" fontId="22" fillId="0" borderId="0"/>
    <xf numFmtId="165" fontId="1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>
      <alignment vertical="center"/>
    </xf>
    <xf numFmtId="165" fontId="22" fillId="0" borderId="0" applyFont="0" applyFill="0" applyBorder="0" applyAlignment="0" applyProtection="0">
      <alignment vertical="center"/>
    </xf>
    <xf numFmtId="165" fontId="22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22" fillId="0" borderId="0" applyFont="0" applyFill="0" applyBorder="0" applyAlignment="0" applyProtection="0"/>
    <xf numFmtId="0" fontId="29" fillId="23" borderId="0" applyNumberFormat="0" applyBorder="0" applyAlignment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2" fillId="0" borderId="0"/>
    <xf numFmtId="0" fontId="22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31" fillId="0" borderId="0"/>
    <xf numFmtId="0" fontId="31" fillId="0" borderId="0"/>
    <xf numFmtId="0" fontId="31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1" fillId="0" borderId="0"/>
    <xf numFmtId="0" fontId="16" fillId="0" borderId="0"/>
    <xf numFmtId="0" fontId="16" fillId="0" borderId="0"/>
    <xf numFmtId="0" fontId="16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2" fillId="0" borderId="0"/>
    <xf numFmtId="0" fontId="22" fillId="0" borderId="0"/>
    <xf numFmtId="0" fontId="2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1" fillId="0" borderId="0"/>
    <xf numFmtId="0" fontId="31" fillId="0" borderId="0"/>
    <xf numFmtId="0" fontId="3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2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31" fillId="0" borderId="0"/>
    <xf numFmtId="0" fontId="1" fillId="0" borderId="0"/>
    <xf numFmtId="0" fontId="31" fillId="0" borderId="0"/>
    <xf numFmtId="0" fontId="1" fillId="0" borderId="0"/>
    <xf numFmtId="0" fontId="31" fillId="0" borderId="0"/>
    <xf numFmtId="0" fontId="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" fillId="0" borderId="0"/>
    <xf numFmtId="0" fontId="31" fillId="0" borderId="0"/>
    <xf numFmtId="0" fontId="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" fillId="0" borderId="0"/>
    <xf numFmtId="0" fontId="1" fillId="0" borderId="0"/>
    <xf numFmtId="0" fontId="1" fillId="0" borderId="0"/>
    <xf numFmtId="0" fontId="33" fillId="0" borderId="0"/>
    <xf numFmtId="0" fontId="31" fillId="0" borderId="0"/>
    <xf numFmtId="0" fontId="31" fillId="0" borderId="0"/>
    <xf numFmtId="0" fontId="22" fillId="0" borderId="0"/>
    <xf numFmtId="0" fontId="31" fillId="0" borderId="0"/>
    <xf numFmtId="0" fontId="31" fillId="0" borderId="0"/>
    <xf numFmtId="0" fontId="14" fillId="24" borderId="5" applyNumberFormat="0" applyFont="0" applyAlignment="0" applyProtection="0"/>
    <xf numFmtId="9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/>
    <xf numFmtId="169" fontId="34" fillId="0" borderId="0" applyFill="0" applyBorder="0" applyProtection="0">
      <alignment horizontal="center"/>
    </xf>
    <xf numFmtId="0" fontId="17" fillId="0" borderId="0" applyNumberFormat="0" applyFont="0" applyFill="0" applyBorder="0" applyAlignment="0" applyProtection="0">
      <alignment horizontal="centerContinuous" vertical="center"/>
    </xf>
    <xf numFmtId="0" fontId="17" fillId="0" borderId="0" applyNumberFormat="0" applyFont="0" applyFill="0" applyBorder="0" applyAlignment="0" applyProtection="0">
      <alignment horizontal="centerContinuous" vertical="center"/>
    </xf>
    <xf numFmtId="0" fontId="35" fillId="17" borderId="6" applyNumberFormat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7" applyNumberFormat="0" applyFill="0" applyAlignment="0" applyProtection="0"/>
    <xf numFmtId="0" fontId="39" fillId="0" borderId="8" applyNumberFormat="0" applyFill="0" applyAlignment="0" applyProtection="0"/>
    <xf numFmtId="0" fontId="23" fillId="0" borderId="9" applyNumberFormat="0" applyFill="0" applyAlignment="0" applyProtection="0"/>
    <xf numFmtId="0" fontId="40" fillId="0" borderId="0" applyNumberFormat="0" applyFill="0" applyBorder="0" applyAlignment="0" applyProtection="0"/>
    <xf numFmtId="0" fontId="17" fillId="0" borderId="0" applyNumberFormat="0" applyFont="0" applyFill="0" applyBorder="0" applyAlignment="0" applyProtection="0">
      <alignment horizontal="centerContinuous" vertical="center"/>
    </xf>
    <xf numFmtId="0" fontId="17" fillId="0" borderId="0" applyNumberFormat="0" applyFont="0" applyFill="0" applyBorder="0" applyAlignment="0" applyProtection="0">
      <alignment horizontal="centerContinuous" vertical="center"/>
    </xf>
    <xf numFmtId="0" fontId="41" fillId="0" borderId="10" applyNumberFormat="0" applyFill="0" applyAlignment="0" applyProtection="0"/>
    <xf numFmtId="0" fontId="17" fillId="0" borderId="0" applyNumberFormat="0" applyFont="0" applyFill="0" applyBorder="0" applyAlignment="0" applyProtection="0">
      <alignment horizontal="centerContinuous" vertical="center"/>
    </xf>
    <xf numFmtId="0" fontId="17" fillId="0" borderId="0" applyNumberFormat="0" applyFont="0" applyFill="0" applyBorder="0" applyAlignment="0" applyProtection="0">
      <alignment horizontal="centerContinuous" vertical="center"/>
    </xf>
  </cellStyleXfs>
  <cellXfs count="63">
    <xf numFmtId="0" fontId="0" fillId="0" borderId="0" xfId="0"/>
    <xf numFmtId="0" fontId="0" fillId="0" borderId="0" xfId="0" applyProtection="1"/>
    <xf numFmtId="0" fontId="0" fillId="0" borderId="0" xfId="0" applyAlignment="1" applyProtection="1">
      <alignment vertical="center"/>
    </xf>
    <xf numFmtId="0" fontId="7" fillId="0" borderId="0" xfId="0" applyFont="1" applyProtection="1"/>
    <xf numFmtId="0" fontId="0" fillId="0" borderId="0" xfId="0" applyAlignment="1" applyProtection="1"/>
    <xf numFmtId="0" fontId="4" fillId="0" borderId="0" xfId="0" applyFont="1" applyAlignment="1" applyProtection="1">
      <alignment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42" fillId="0" borderId="0" xfId="0" applyFont="1"/>
    <xf numFmtId="0" fontId="43" fillId="0" borderId="0" xfId="0" applyFont="1"/>
    <xf numFmtId="0" fontId="3" fillId="0" borderId="0" xfId="0" applyFont="1" applyAlignment="1" applyProtection="1">
      <alignment horizontal="center"/>
    </xf>
    <xf numFmtId="0" fontId="13" fillId="0" borderId="0" xfId="0" applyFont="1" applyAlignment="1" applyProtection="1">
      <alignment horizontal="center" vertical="center" wrapText="1"/>
    </xf>
    <xf numFmtId="0" fontId="8" fillId="0" borderId="0" xfId="0" applyFont="1" applyAlignment="1" applyProtection="1">
      <alignment horizontal="justify" wrapText="1"/>
    </xf>
    <xf numFmtId="0" fontId="8" fillId="0" borderId="0" xfId="0" applyFont="1" applyAlignment="1" applyProtection="1">
      <alignment vertical="top" wrapText="1"/>
    </xf>
    <xf numFmtId="0" fontId="2" fillId="2" borderId="0" xfId="0" applyFont="1" applyFill="1" applyBorder="1" applyAlignment="1">
      <alignment horizontal="center" vertical="center" wrapText="1"/>
    </xf>
    <xf numFmtId="0" fontId="8" fillId="0" borderId="0" xfId="0" applyFont="1" applyAlignment="1" applyProtection="1">
      <alignment wrapText="1"/>
    </xf>
    <xf numFmtId="0" fontId="8" fillId="0" borderId="1" xfId="0" applyFont="1" applyBorder="1" applyAlignment="1" applyProtection="1">
      <alignment vertical="top" wrapText="1"/>
    </xf>
    <xf numFmtId="0" fontId="7" fillId="0" borderId="1" xfId="0" applyFont="1" applyBorder="1" applyProtection="1"/>
    <xf numFmtId="0" fontId="8" fillId="0" borderId="1" xfId="0" applyFont="1" applyBorder="1" applyAlignment="1" applyProtection="1">
      <alignment wrapText="1"/>
    </xf>
    <xf numFmtId="0" fontId="8" fillId="0" borderId="1" xfId="0" applyFont="1" applyBorder="1" applyAlignment="1" applyProtection="1">
      <alignment horizontal="justify" wrapText="1"/>
    </xf>
    <xf numFmtId="0" fontId="8" fillId="0" borderId="0" xfId="0" applyFont="1" applyBorder="1" applyAlignment="1" applyProtection="1">
      <alignment horizontal="justify" wrapText="1"/>
    </xf>
    <xf numFmtId="0" fontId="0" fillId="0" borderId="1" xfId="0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0" fontId="4" fillId="0" borderId="1" xfId="0" applyFont="1" applyBorder="1" applyAlignment="1" applyProtection="1">
      <alignment vertical="center" wrapText="1"/>
    </xf>
    <xf numFmtId="0" fontId="4" fillId="0" borderId="0" xfId="0" applyFont="1" applyBorder="1" applyAlignment="1" applyProtection="1">
      <alignment vertical="center" wrapText="1"/>
    </xf>
    <xf numFmtId="0" fontId="0" fillId="0" borderId="0" xfId="0" applyBorder="1" applyProtection="1"/>
    <xf numFmtId="0" fontId="0" fillId="0" borderId="1" xfId="0" applyBorder="1" applyProtection="1"/>
    <xf numFmtId="0" fontId="45" fillId="26" borderId="0" xfId="0" applyFont="1" applyFill="1" applyBorder="1" applyAlignment="1" applyProtection="1">
      <alignment horizontal="center" vertical="center"/>
    </xf>
    <xf numFmtId="0" fontId="46" fillId="0" borderId="0" xfId="0" applyFont="1" applyFill="1" applyBorder="1" applyAlignment="1">
      <alignment horizontal="center" vertical="center" wrapText="1"/>
    </xf>
    <xf numFmtId="8" fontId="46" fillId="0" borderId="0" xfId="0" applyNumberFormat="1" applyFont="1" applyFill="1" applyBorder="1" applyAlignment="1">
      <alignment horizontal="center" vertical="center" wrapText="1"/>
    </xf>
    <xf numFmtId="0" fontId="44" fillId="0" borderId="0" xfId="0" applyFont="1" applyBorder="1" applyAlignment="1" applyProtection="1">
      <alignment horizontal="right"/>
    </xf>
    <xf numFmtId="0" fontId="46" fillId="25" borderId="14" xfId="0" applyFont="1" applyFill="1" applyBorder="1" applyAlignment="1">
      <alignment horizontal="center" vertical="center" wrapText="1"/>
    </xf>
    <xf numFmtId="0" fontId="46" fillId="0" borderId="14" xfId="0" applyFont="1" applyFill="1" applyBorder="1" applyAlignment="1">
      <alignment horizontal="center" vertical="center" wrapText="1"/>
    </xf>
    <xf numFmtId="0" fontId="48" fillId="0" borderId="0" xfId="0" applyFont="1" applyAlignment="1" applyProtection="1">
      <alignment horizontal="center" vertical="center" wrapText="1"/>
    </xf>
    <xf numFmtId="0" fontId="49" fillId="0" borderId="0" xfId="0" applyFont="1" applyAlignment="1" applyProtection="1">
      <alignment horizontal="center" vertical="top" wrapText="1"/>
    </xf>
    <xf numFmtId="0" fontId="45" fillId="0" borderId="0" xfId="0" applyFont="1" applyBorder="1" applyAlignment="1" applyProtection="1">
      <alignment horizontal="center" vertical="center"/>
    </xf>
    <xf numFmtId="0" fontId="8" fillId="0" borderId="0" xfId="0" applyFont="1" applyAlignment="1" applyProtection="1">
      <alignment horizontal="justify" vertical="top" wrapText="1"/>
    </xf>
    <xf numFmtId="0" fontId="4" fillId="0" borderId="0" xfId="0" applyFont="1" applyAlignment="1" applyProtection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8" fontId="47" fillId="25" borderId="12" xfId="0" applyNumberFormat="1" applyFont="1" applyFill="1" applyBorder="1" applyAlignment="1">
      <alignment horizontal="center" vertical="center" wrapText="1"/>
    </xf>
    <xf numFmtId="8" fontId="47" fillId="25" borderId="13" xfId="0" applyNumberFormat="1" applyFont="1" applyFill="1" applyBorder="1" applyAlignment="1">
      <alignment horizontal="center" vertical="center" wrapText="1"/>
    </xf>
    <xf numFmtId="8" fontId="47" fillId="0" borderId="12" xfId="0" applyNumberFormat="1" applyFont="1" applyFill="1" applyBorder="1" applyAlignment="1">
      <alignment horizontal="center" vertical="center" wrapText="1"/>
    </xf>
    <xf numFmtId="8" fontId="47" fillId="0" borderId="13" xfId="0" applyNumberFormat="1" applyFont="1" applyFill="1" applyBorder="1" applyAlignment="1">
      <alignment horizontal="center" vertical="center" wrapText="1"/>
    </xf>
    <xf numFmtId="0" fontId="44" fillId="0" borderId="0" xfId="0" applyFont="1" applyBorder="1" applyAlignment="1" applyProtection="1">
      <alignment horizontal="right"/>
    </xf>
    <xf numFmtId="0" fontId="44" fillId="0" borderId="17" xfId="0" applyFont="1" applyBorder="1" applyAlignment="1" applyProtection="1">
      <alignment horizontal="right"/>
    </xf>
    <xf numFmtId="0" fontId="45" fillId="26" borderId="0" xfId="0" applyFont="1" applyFill="1" applyBorder="1" applyAlignment="1" applyProtection="1">
      <alignment horizontal="center" vertical="center"/>
    </xf>
    <xf numFmtId="0" fontId="45" fillId="26" borderId="17" xfId="0" applyFont="1" applyFill="1" applyBorder="1" applyAlignment="1" applyProtection="1">
      <alignment horizontal="center" vertical="center"/>
    </xf>
    <xf numFmtId="0" fontId="6" fillId="26" borderId="0" xfId="0" applyFont="1" applyFill="1" applyBorder="1" applyAlignment="1" applyProtection="1">
      <alignment horizontal="right" vertical="center" wrapText="1"/>
    </xf>
    <xf numFmtId="4" fontId="9" fillId="26" borderId="0" xfId="0" applyNumberFormat="1" applyFont="1" applyFill="1" applyBorder="1" applyAlignment="1" applyProtection="1">
      <alignment horizontal="center" vertical="center" wrapText="1"/>
    </xf>
    <xf numFmtId="0" fontId="9" fillId="26" borderId="15" xfId="0" applyFont="1" applyFill="1" applyBorder="1" applyAlignment="1" applyProtection="1">
      <alignment horizontal="right" vertical="center"/>
    </xf>
    <xf numFmtId="4" fontId="9" fillId="26" borderId="17" xfId="0" applyNumberFormat="1" applyFont="1" applyFill="1" applyBorder="1" applyAlignment="1" applyProtection="1">
      <alignment horizontal="center" vertical="center"/>
      <protection locked="0"/>
    </xf>
    <xf numFmtId="4" fontId="9" fillId="26" borderId="16" xfId="0" applyNumberFormat="1" applyFont="1" applyFill="1" applyBorder="1" applyAlignment="1" applyProtection="1">
      <alignment horizontal="center" vertical="center"/>
      <protection locked="0"/>
    </xf>
    <xf numFmtId="0" fontId="9" fillId="26" borderId="0" xfId="0" applyFont="1" applyFill="1" applyBorder="1" applyAlignment="1" applyProtection="1">
      <alignment horizontal="center" vertical="center"/>
    </xf>
    <xf numFmtId="164" fontId="9" fillId="26" borderId="0" xfId="0" applyNumberFormat="1" applyFont="1" applyFill="1" applyBorder="1" applyAlignment="1" applyProtection="1">
      <alignment horizontal="center" vertical="center"/>
    </xf>
    <xf numFmtId="0" fontId="9" fillId="26" borderId="17" xfId="0" applyFont="1" applyFill="1" applyBorder="1" applyAlignment="1" applyProtection="1">
      <alignment horizontal="center" vertical="center"/>
      <protection locked="0"/>
    </xf>
    <xf numFmtId="0" fontId="9" fillId="26" borderId="16" xfId="0" applyFont="1" applyFill="1" applyBorder="1" applyAlignment="1" applyProtection="1">
      <alignment horizontal="center" vertical="center"/>
      <protection locked="0"/>
    </xf>
    <xf numFmtId="164" fontId="8" fillId="26" borderId="0" xfId="0" applyNumberFormat="1" applyFont="1" applyFill="1" applyBorder="1" applyAlignment="1" applyProtection="1">
      <alignment horizontal="center" vertical="center"/>
    </xf>
    <xf numFmtId="0" fontId="9" fillId="26" borderId="0" xfId="0" applyFont="1" applyFill="1" applyBorder="1" applyAlignment="1" applyProtection="1">
      <alignment horizontal="right" vertical="center"/>
    </xf>
    <xf numFmtId="0" fontId="13" fillId="0" borderId="0" xfId="0" applyFont="1" applyAlignment="1" applyProtection="1">
      <alignment horizontal="center" vertical="center" wrapText="1"/>
    </xf>
    <xf numFmtId="0" fontId="12" fillId="0" borderId="0" xfId="1" applyFont="1" applyAlignment="1" applyProtection="1">
      <alignment horizontal="right"/>
    </xf>
    <xf numFmtId="0" fontId="11" fillId="0" borderId="0" xfId="1" applyFont="1" applyAlignment="1" applyProtection="1">
      <alignment horizontal="right"/>
    </xf>
    <xf numFmtId="8" fontId="44" fillId="0" borderId="0" xfId="0" applyNumberFormat="1" applyFont="1" applyBorder="1" applyAlignment="1" applyProtection="1">
      <alignment horizontal="right"/>
    </xf>
  </cellXfs>
  <cellStyles count="302">
    <cellStyle name="20% - Énfasis1 2" xfId="2"/>
    <cellStyle name="20% - Énfasis2 2" xfId="3"/>
    <cellStyle name="20% - Énfasis3 2" xfId="4"/>
    <cellStyle name="20% - Énfasis4 2" xfId="5"/>
    <cellStyle name="20% - Énfasis5 2" xfId="6"/>
    <cellStyle name="20% - Énfasis6 2" xfId="7"/>
    <cellStyle name="40% - Énfasis1 2" xfId="8"/>
    <cellStyle name="40% - Énfasis2 2" xfId="9"/>
    <cellStyle name="40% - Énfasis3 2" xfId="10"/>
    <cellStyle name="40% - Énfasis4 2" xfId="11"/>
    <cellStyle name="40% - Énfasis5 2" xfId="12"/>
    <cellStyle name="40% - Énfasis6 2" xfId="13"/>
    <cellStyle name="60% - Énfasis1 2" xfId="14"/>
    <cellStyle name="60% - Énfasis2 2" xfId="15"/>
    <cellStyle name="60% - Énfasis3 2" xfId="16"/>
    <cellStyle name="60% - Énfasis4 2" xfId="17"/>
    <cellStyle name="60% - Énfasis5 2" xfId="18"/>
    <cellStyle name="60% - Énfasis6 2" xfId="19"/>
    <cellStyle name="9" xfId="20"/>
    <cellStyle name="amarillo" xfId="21"/>
    <cellStyle name="amarillo 2" xfId="22"/>
    <cellStyle name="azul" xfId="23"/>
    <cellStyle name="azul 2" xfId="24"/>
    <cellStyle name="Buena 2" xfId="25"/>
    <cellStyle name="cafe" xfId="26"/>
    <cellStyle name="cafe 2" xfId="27"/>
    <cellStyle name="Cálculo 2" xfId="28"/>
    <cellStyle name="Celda de comprobación 2" xfId="29"/>
    <cellStyle name="Celda vinculada 2" xfId="30"/>
    <cellStyle name="Comma_CONCILIACIONES BANCARIAS" xfId="31"/>
    <cellStyle name="Currency_CONCILIACIONES BANCARIAS" xfId="32"/>
    <cellStyle name="Encabezado 4 2" xfId="33"/>
    <cellStyle name="Énfasis1 2" xfId="34"/>
    <cellStyle name="Énfasis2 2" xfId="35"/>
    <cellStyle name="Énfasis3 2" xfId="36"/>
    <cellStyle name="Énfasis4 2" xfId="37"/>
    <cellStyle name="Énfasis5 2" xfId="38"/>
    <cellStyle name="Énfasis6 2" xfId="39"/>
    <cellStyle name="Entrada 2" xfId="40"/>
    <cellStyle name="Euro" xfId="41"/>
    <cellStyle name="Fecha (d -m-a)" xfId="42"/>
    <cellStyle name="Fecha (m-a)" xfId="43"/>
    <cellStyle name="general" xfId="44"/>
    <cellStyle name="general 2" xfId="45"/>
    <cellStyle name="general_diasnom" xfId="46"/>
    <cellStyle name="Hipervínculo" xfId="1" builtinId="8"/>
    <cellStyle name="Hipervínculo 2" xfId="47"/>
    <cellStyle name="Hipervínculo 3" xfId="48"/>
    <cellStyle name="Incorrecto 2" xfId="49"/>
    <cellStyle name="l]_x000d_&#10;Path=M:\RIOCEN01_x000d_&#10;Name=Carlos Emilio Brousse_x000d_&#10;DDEApps=nsf,nsg,nsh,ntf,ns2,ors,org_x000d_&#10;SmartIcons=Todos_x000d_&#10;" xfId="50"/>
    <cellStyle name="l]_x000d_&#10;Path=M:\RIOCEN01_x000d_&#10;Name=Carlos Emilio Brousse_x000d_&#10;DDEApps=nsf,nsg,nsh,ntf,ns2,ors,org_x000d_&#10;SmartIcons=Todos_x000d_&#10; 2" xfId="51"/>
    <cellStyle name="Millares 10 2" xfId="52"/>
    <cellStyle name="Millares 2" xfId="53"/>
    <cellStyle name="Millares 2 2" xfId="54"/>
    <cellStyle name="Millares 2 3" xfId="55"/>
    <cellStyle name="Millares 2 4" xfId="56"/>
    <cellStyle name="Millares 3" xfId="57"/>
    <cellStyle name="Millares 4" xfId="58"/>
    <cellStyle name="Millares 5" xfId="59"/>
    <cellStyle name="Millares 6" xfId="60"/>
    <cellStyle name="Moneda 2" xfId="61"/>
    <cellStyle name="Moneda 2 2" xfId="62"/>
    <cellStyle name="Moneda 2 3" xfId="63"/>
    <cellStyle name="Moneda 2 4" xfId="64"/>
    <cellStyle name="Neutral 2" xfId="65"/>
    <cellStyle name="Nor_x0004_al" xfId="66"/>
    <cellStyle name="Nor_x0004_al 2" xfId="67"/>
    <cellStyle name="Nor_x0004_al 2 2" xfId="68"/>
    <cellStyle name="Nor_x0004_al 2 3" xfId="69"/>
    <cellStyle name="Nor_x0004_al 2 4" xfId="70"/>
    <cellStyle name="Nor_x0004_al 2 5" xfId="71"/>
    <cellStyle name="Nor_x0004_al 3" xfId="72"/>
    <cellStyle name="Nor_x0004_al 3 2" xfId="73"/>
    <cellStyle name="Nor_x0004_al 3 3" xfId="74"/>
    <cellStyle name="Nor_x0004_al 3 4" xfId="75"/>
    <cellStyle name="Nor_x0004_al 3 5" xfId="76"/>
    <cellStyle name="Normal" xfId="0" builtinId="0"/>
    <cellStyle name="Normal 10" xfId="77"/>
    <cellStyle name="Normal 11" xfId="78"/>
    <cellStyle name="Normal 2" xfId="79"/>
    <cellStyle name="Normal 2 10" xfId="80"/>
    <cellStyle name="Normal 2 11" xfId="81"/>
    <cellStyle name="Normal 2 12" xfId="82"/>
    <cellStyle name="Normal 2 13" xfId="83"/>
    <cellStyle name="Normal 2 14" xfId="84"/>
    <cellStyle name="Normal 2 15" xfId="85"/>
    <cellStyle name="Normal 2 16" xfId="86"/>
    <cellStyle name="Normal 2 17" xfId="87"/>
    <cellStyle name="Normal 2 18" xfId="88"/>
    <cellStyle name="Normal 2 19" xfId="89"/>
    <cellStyle name="Normal 2 2" xfId="90"/>
    <cellStyle name="Normal 2 2 10" xfId="91"/>
    <cellStyle name="Normal 2 2 11" xfId="92"/>
    <cellStyle name="Normal 2 2 12" xfId="93"/>
    <cellStyle name="Normal 2 2 13" xfId="94"/>
    <cellStyle name="Normal 2 2 14" xfId="95"/>
    <cellStyle name="Normal 2 2 15" xfId="96"/>
    <cellStyle name="Normal 2 2 2" xfId="97"/>
    <cellStyle name="Normal 2 2 2 2" xfId="98"/>
    <cellStyle name="Normal 2 2 2 3" xfId="99"/>
    <cellStyle name="Normal 2 2 2 4" xfId="100"/>
    <cellStyle name="Normal 2 2 3" xfId="101"/>
    <cellStyle name="Normal 2 2 4" xfId="102"/>
    <cellStyle name="Normal 2 2 5" xfId="103"/>
    <cellStyle name="Normal 2 2 6" xfId="104"/>
    <cellStyle name="Normal 2 2 7" xfId="105"/>
    <cellStyle name="Normal 2 2 8" xfId="106"/>
    <cellStyle name="Normal 2 2 9" xfId="107"/>
    <cellStyle name="Normal 2 20" xfId="108"/>
    <cellStyle name="Normal 2 21" xfId="109"/>
    <cellStyle name="Normal 2 22" xfId="110"/>
    <cellStyle name="Normal 2 3" xfId="111"/>
    <cellStyle name="Normal 2 3 2" xfId="112"/>
    <cellStyle name="Normal 2 3 3" xfId="113"/>
    <cellStyle name="Normal 2 3 4" xfId="114"/>
    <cellStyle name="Normal 2 3 5" xfId="115"/>
    <cellStyle name="Normal 2 4" xfId="116"/>
    <cellStyle name="Normal 2 5" xfId="117"/>
    <cellStyle name="Normal 2 6" xfId="118"/>
    <cellStyle name="Normal 2 7" xfId="119"/>
    <cellStyle name="Normal 2 8" xfId="120"/>
    <cellStyle name="Normal 2 9" xfId="121"/>
    <cellStyle name="Normal 24" xfId="122"/>
    <cellStyle name="Normal 3" xfId="123"/>
    <cellStyle name="Normal 3 10" xfId="124"/>
    <cellStyle name="Normal 3 11" xfId="125"/>
    <cellStyle name="Normal 3 12" xfId="126"/>
    <cellStyle name="Normal 3 13" xfId="127"/>
    <cellStyle name="Normal 3 14" xfId="128"/>
    <cellStyle name="Normal 3 15" xfId="129"/>
    <cellStyle name="Normal 3 2" xfId="130"/>
    <cellStyle name="Normal 3 3" xfId="131"/>
    <cellStyle name="Normal 3 4" xfId="132"/>
    <cellStyle name="Normal 3 5" xfId="133"/>
    <cellStyle name="Normal 3 6" xfId="134"/>
    <cellStyle name="Normal 3 7" xfId="135"/>
    <cellStyle name="Normal 3 8" xfId="136"/>
    <cellStyle name="Normal 3 9" xfId="137"/>
    <cellStyle name="Normal 4" xfId="138"/>
    <cellStyle name="Normal 4 10" xfId="139"/>
    <cellStyle name="Normal 4 11" xfId="140"/>
    <cellStyle name="Normal 4 12" xfId="141"/>
    <cellStyle name="Normal 4 13" xfId="142"/>
    <cellStyle name="Normal 4 2" xfId="143"/>
    <cellStyle name="Normal 4 2 2" xfId="144"/>
    <cellStyle name="Normal 4 2 2 2" xfId="145"/>
    <cellStyle name="Normal 4 2 2 2 2" xfId="146"/>
    <cellStyle name="Normal 4 2 2 2 2 2" xfId="147"/>
    <cellStyle name="Normal 4 2 2 2 2 2 2" xfId="148"/>
    <cellStyle name="Normal 4 2 2 2 2 2 2 2" xfId="149"/>
    <cellStyle name="Normal 4 2 2 2 2 2 2 2 2" xfId="150"/>
    <cellStyle name="Normal 4 2 2 2 2 2 2 2 3" xfId="151"/>
    <cellStyle name="Normal 4 2 2 2 2 2 2 2 4" xfId="152"/>
    <cellStyle name="Normal 4 2 2 2 2 2 2 2 5" xfId="153"/>
    <cellStyle name="Normal 4 2 2 2 2 2 3" xfId="154"/>
    <cellStyle name="Normal 4 2 2 2 2 2 4" xfId="155"/>
    <cellStyle name="Normal 4 2 2 2 2 2 5" xfId="156"/>
    <cellStyle name="Normal 4 2 2 2 2 2 6" xfId="157"/>
    <cellStyle name="Normal 4 2 2 2 2 3" xfId="158"/>
    <cellStyle name="Normal 4 2 2 2 2 3 2" xfId="159"/>
    <cellStyle name="Normal 4 2 2 2 2 3 3" xfId="160"/>
    <cellStyle name="Normal 4 2 2 2 2 3 4" xfId="161"/>
    <cellStyle name="Normal 4 2 2 2 2 3 5" xfId="162"/>
    <cellStyle name="Normal 4 2 2 2 3" xfId="163"/>
    <cellStyle name="Normal 4 2 2 2 3 2" xfId="164"/>
    <cellStyle name="Normal 4 2 2 2 3 2 2" xfId="165"/>
    <cellStyle name="Normal 4 2 2 2 3 2 3" xfId="166"/>
    <cellStyle name="Normal 4 2 2 2 3 2 4" xfId="167"/>
    <cellStyle name="Normal 4 2 2 2 3 2 5" xfId="168"/>
    <cellStyle name="Normal 4 2 2 2 4" xfId="169"/>
    <cellStyle name="Normal 4 2 2 2 5" xfId="170"/>
    <cellStyle name="Normal 4 2 2 2 6" xfId="171"/>
    <cellStyle name="Normal 4 2 2 2 7" xfId="172"/>
    <cellStyle name="Normal 4 2 2 3" xfId="173"/>
    <cellStyle name="Normal 4 2 2 3 2" xfId="174"/>
    <cellStyle name="Normal 4 2 2 3 2 2" xfId="175"/>
    <cellStyle name="Normal 4 2 2 3 2 2 2" xfId="176"/>
    <cellStyle name="Normal 4 2 2 3 2 2 3" xfId="177"/>
    <cellStyle name="Normal 4 2 2 3 2 2 4" xfId="178"/>
    <cellStyle name="Normal 4 2 2 3 2 2 5" xfId="179"/>
    <cellStyle name="Normal 4 2 2 3 3" xfId="180"/>
    <cellStyle name="Normal 4 2 2 3 4" xfId="181"/>
    <cellStyle name="Normal 4 2 2 3 5" xfId="182"/>
    <cellStyle name="Normal 4 2 2 3 6" xfId="183"/>
    <cellStyle name="Normal 4 2 2 4" xfId="184"/>
    <cellStyle name="Normal 4 2 2 4 2" xfId="185"/>
    <cellStyle name="Normal 4 2 2 4 3" xfId="186"/>
    <cellStyle name="Normal 4 2 2 4 4" xfId="187"/>
    <cellStyle name="Normal 4 2 2 4 5" xfId="188"/>
    <cellStyle name="Normal 4 2 3" xfId="189"/>
    <cellStyle name="Normal 4 2 3 2" xfId="190"/>
    <cellStyle name="Normal 4 2 3 2 2" xfId="191"/>
    <cellStyle name="Normal 4 2 3 2 2 2" xfId="192"/>
    <cellStyle name="Normal 4 2 3 2 2 2 2" xfId="193"/>
    <cellStyle name="Normal 4 2 3 2 2 2 3" xfId="194"/>
    <cellStyle name="Normal 4 2 3 2 2 2 4" xfId="195"/>
    <cellStyle name="Normal 4 2 3 2 2 2 5" xfId="196"/>
    <cellStyle name="Normal 4 2 3 2 3" xfId="197"/>
    <cellStyle name="Normal 4 2 3 2 4" xfId="198"/>
    <cellStyle name="Normal 4 2 3 2 5" xfId="199"/>
    <cellStyle name="Normal 4 2 3 2 6" xfId="200"/>
    <cellStyle name="Normal 4 2 3 3" xfId="201"/>
    <cellStyle name="Normal 4 2 3 3 2" xfId="202"/>
    <cellStyle name="Normal 4 2 3 3 3" xfId="203"/>
    <cellStyle name="Normal 4 2 3 3 4" xfId="204"/>
    <cellStyle name="Normal 4 2 3 3 5" xfId="205"/>
    <cellStyle name="Normal 4 2 4" xfId="206"/>
    <cellStyle name="Normal 4 2 4 2" xfId="207"/>
    <cellStyle name="Normal 4 2 4 2 2" xfId="208"/>
    <cellStyle name="Normal 4 2 4 2 3" xfId="209"/>
    <cellStyle name="Normal 4 2 4 2 4" xfId="210"/>
    <cellStyle name="Normal 4 2 4 2 5" xfId="211"/>
    <cellStyle name="Normal 4 2 5" xfId="212"/>
    <cellStyle name="Normal 4 2 6" xfId="213"/>
    <cellStyle name="Normal 4 2 7" xfId="214"/>
    <cellStyle name="Normal 4 2 8" xfId="215"/>
    <cellStyle name="Normal 4 3" xfId="216"/>
    <cellStyle name="Normal 4 4" xfId="217"/>
    <cellStyle name="Normal 4 5" xfId="218"/>
    <cellStyle name="Normal 4 6" xfId="219"/>
    <cellStyle name="Normal 4 7" xfId="220"/>
    <cellStyle name="Normal 4 8" xfId="221"/>
    <cellStyle name="Normal 4 9" xfId="222"/>
    <cellStyle name="Normal 5" xfId="223"/>
    <cellStyle name="Normal 5 2" xfId="224"/>
    <cellStyle name="Normal 5 2 2" xfId="225"/>
    <cellStyle name="Normal 5 2 3" xfId="226"/>
    <cellStyle name="Normal 5 2 4" xfId="227"/>
    <cellStyle name="Normal 5 2 5" xfId="228"/>
    <cellStyle name="Normal 5 3" xfId="229"/>
    <cellStyle name="Normal 5 3 2" xfId="230"/>
    <cellStyle name="Normal 5 3 3" xfId="231"/>
    <cellStyle name="Normal 5 3 4" xfId="232"/>
    <cellStyle name="Normal 5 3 5" xfId="233"/>
    <cellStyle name="Normal 5 4" xfId="234"/>
    <cellStyle name="Normal 5 4 2" xfId="235"/>
    <cellStyle name="Normal 5 4 3" xfId="236"/>
    <cellStyle name="Normal 5 4 4" xfId="237"/>
    <cellStyle name="Normal 5 4 5" xfId="238"/>
    <cellStyle name="Normal 5 5" xfId="239"/>
    <cellStyle name="Normal 5 5 2" xfId="240"/>
    <cellStyle name="Normal 5 5 3" xfId="241"/>
    <cellStyle name="Normal 5 5 4" xfId="242"/>
    <cellStyle name="Normal 5 5 5" xfId="243"/>
    <cellStyle name="Normal 5 6" xfId="244"/>
    <cellStyle name="Normal 5 7" xfId="245"/>
    <cellStyle name="Normal 5 8" xfId="246"/>
    <cellStyle name="Normal 5 9" xfId="247"/>
    <cellStyle name="Normal 6" xfId="248"/>
    <cellStyle name="Normal 6 2" xfId="249"/>
    <cellStyle name="Normal 6 2 2" xfId="250"/>
    <cellStyle name="Normal 6 2 3" xfId="251"/>
    <cellStyle name="Normal 6 2 4" xfId="252"/>
    <cellStyle name="Normal 6 2 5" xfId="253"/>
    <cellStyle name="Normal 6 3" xfId="254"/>
    <cellStyle name="Normal 6 3 2" xfId="255"/>
    <cellStyle name="Normal 6 3 3" xfId="256"/>
    <cellStyle name="Normal 6 3 4" xfId="257"/>
    <cellStyle name="Normal 6 3 5" xfId="258"/>
    <cellStyle name="Normal 6 4" xfId="259"/>
    <cellStyle name="Normal 6 5" xfId="260"/>
    <cellStyle name="Normal 6 6" xfId="261"/>
    <cellStyle name="Normal 6 7" xfId="262"/>
    <cellStyle name="Normal 6 8" xfId="263"/>
    <cellStyle name="Normal 7" xfId="264"/>
    <cellStyle name="Normal 7 2" xfId="265"/>
    <cellStyle name="Normal 7 2 2" xfId="266"/>
    <cellStyle name="Normal 7 2 3" xfId="267"/>
    <cellStyle name="Normal 7 2 4" xfId="268"/>
    <cellStyle name="Normal 7 2 5" xfId="269"/>
    <cellStyle name="Normal 7 3" xfId="270"/>
    <cellStyle name="Normal 7 3 2" xfId="271"/>
    <cellStyle name="Normal 7 3 3" xfId="272"/>
    <cellStyle name="Normal 7 3 4" xfId="273"/>
    <cellStyle name="Normal 7 3 5" xfId="274"/>
    <cellStyle name="Normal 7 4" xfId="275"/>
    <cellStyle name="Normal 7 5" xfId="276"/>
    <cellStyle name="Normal 7 6" xfId="277"/>
    <cellStyle name="Normal 8" xfId="278"/>
    <cellStyle name="Normal 8 2" xfId="279"/>
    <cellStyle name="Normal 8 3" xfId="280"/>
    <cellStyle name="Normal 8 4" xfId="281"/>
    <cellStyle name="Normal 9 2" xfId="282"/>
    <cellStyle name="Normal 9 3" xfId="283"/>
    <cellStyle name="Notas 2" xfId="284"/>
    <cellStyle name="Porcentaje 2" xfId="285"/>
    <cellStyle name="Porcentual 2" xfId="286"/>
    <cellStyle name="Revisión (1 ó 0)" xfId="287"/>
    <cellStyle name="rosa" xfId="288"/>
    <cellStyle name="rosa 2" xfId="289"/>
    <cellStyle name="Salida 2" xfId="290"/>
    <cellStyle name="Texto de advertencia 2" xfId="291"/>
    <cellStyle name="Texto explicativo 2" xfId="292"/>
    <cellStyle name="Título 1 2" xfId="293"/>
    <cellStyle name="Título 2 2" xfId="294"/>
    <cellStyle name="Título 3 2" xfId="295"/>
    <cellStyle name="Título 4" xfId="296"/>
    <cellStyle name="titulos" xfId="297"/>
    <cellStyle name="titulos 2" xfId="298"/>
    <cellStyle name="Total 2" xfId="299"/>
    <cellStyle name="verde" xfId="300"/>
    <cellStyle name="verde 2" xfId="301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249977111117893"/>
        <name val="Calibri"/>
        <scheme val="minor"/>
      </font>
      <numFmt numFmtId="12" formatCode="&quot;$&quot;#,##0.00;[Red]\-&quot;$&quot;#,##0.00"/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249977111117893"/>
        <name val="Calibri"/>
        <scheme val="minor"/>
      </font>
      <numFmt numFmtId="12" formatCode="&quot;$&quot;#,##0.00;[Red]\-&quot;$&quot;#,##0.00"/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249977111117893"/>
        <name val="Calibri"/>
        <scheme val="minor"/>
      </font>
      <numFmt numFmtId="12" formatCode="&quot;$&quot;#,##0.00;[Red]\-&quot;$&quot;#,##0.00"/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/>
        </patternFill>
      </fill>
      <alignment horizontal="center" vertical="center" textRotation="0" wrapText="1" indent="0" relativeIndent="0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hyperlink" Target="http://www.contaduriaccii.com.mx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3</xdr:row>
      <xdr:rowOff>133350</xdr:rowOff>
    </xdr:from>
    <xdr:to>
      <xdr:col>1</xdr:col>
      <xdr:colOff>3771900</xdr:colOff>
      <xdr:row>6</xdr:row>
      <xdr:rowOff>247650</xdr:rowOff>
    </xdr:to>
    <xdr:pic>
      <xdr:nvPicPr>
        <xdr:cNvPr id="2051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2656" t="48698" r="39844" b="38802"/>
        <a:stretch>
          <a:fillRect/>
        </a:stretch>
      </xdr:blipFill>
      <xdr:spPr bwMode="auto">
        <a:xfrm>
          <a:off x="276225" y="723900"/>
          <a:ext cx="3657600" cy="9144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114300</xdr:colOff>
      <xdr:row>9</xdr:row>
      <xdr:rowOff>95250</xdr:rowOff>
    </xdr:from>
    <xdr:to>
      <xdr:col>2</xdr:col>
      <xdr:colOff>95250</xdr:colOff>
      <xdr:row>16</xdr:row>
      <xdr:rowOff>0</xdr:rowOff>
    </xdr:to>
    <xdr:pic>
      <xdr:nvPicPr>
        <xdr:cNvPr id="205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 l="20020" t="48177" r="39062" b="29167"/>
        <a:stretch>
          <a:fillRect/>
        </a:stretch>
      </xdr:blipFill>
      <xdr:spPr bwMode="auto">
        <a:xfrm>
          <a:off x="276225" y="2162175"/>
          <a:ext cx="3990975" cy="16573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95250</xdr:colOff>
      <xdr:row>17</xdr:row>
      <xdr:rowOff>76200</xdr:rowOff>
    </xdr:from>
    <xdr:to>
      <xdr:col>2</xdr:col>
      <xdr:colOff>638175</xdr:colOff>
      <xdr:row>20</xdr:row>
      <xdr:rowOff>9525</xdr:rowOff>
    </xdr:to>
    <xdr:pic>
      <xdr:nvPicPr>
        <xdr:cNvPr id="2054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 l="13477" t="40234" r="39844" b="49740"/>
        <a:stretch>
          <a:fillRect/>
        </a:stretch>
      </xdr:blipFill>
      <xdr:spPr bwMode="auto">
        <a:xfrm>
          <a:off x="257175" y="4162425"/>
          <a:ext cx="4552950" cy="7334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123825</xdr:colOff>
      <xdr:row>22</xdr:row>
      <xdr:rowOff>123825</xdr:rowOff>
    </xdr:from>
    <xdr:to>
      <xdr:col>3</xdr:col>
      <xdr:colOff>209550</xdr:colOff>
      <xdr:row>25</xdr:row>
      <xdr:rowOff>228600</xdr:rowOff>
    </xdr:to>
    <xdr:pic>
      <xdr:nvPicPr>
        <xdr:cNvPr id="2055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 l="11426" t="44141" r="38769" b="43490"/>
        <a:stretch>
          <a:fillRect/>
        </a:stretch>
      </xdr:blipFill>
      <xdr:spPr bwMode="auto">
        <a:xfrm>
          <a:off x="285750" y="5543550"/>
          <a:ext cx="4857750" cy="9048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28575</xdr:colOff>
      <xdr:row>28</xdr:row>
      <xdr:rowOff>38100</xdr:rowOff>
    </xdr:from>
    <xdr:to>
      <xdr:col>3</xdr:col>
      <xdr:colOff>219075</xdr:colOff>
      <xdr:row>37</xdr:row>
      <xdr:rowOff>152400</xdr:rowOff>
    </xdr:to>
    <xdr:pic>
      <xdr:nvPicPr>
        <xdr:cNvPr id="2056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473" t="27214" r="39648" b="38411"/>
        <a:stretch>
          <a:fillRect/>
        </a:stretch>
      </xdr:blipFill>
      <xdr:spPr bwMode="auto">
        <a:xfrm>
          <a:off x="190500" y="6877050"/>
          <a:ext cx="4962525" cy="25146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</xdr:colOff>
      <xdr:row>0</xdr:row>
      <xdr:rowOff>0</xdr:rowOff>
    </xdr:from>
    <xdr:to>
      <xdr:col>11</xdr:col>
      <xdr:colOff>9525</xdr:colOff>
      <xdr:row>1</xdr:row>
      <xdr:rowOff>72996</xdr:rowOff>
    </xdr:to>
    <xdr:pic>
      <xdr:nvPicPr>
        <xdr:cNvPr id="2" name="1 Imagen" descr="Encabezado Excel Horizontal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 r="18758"/>
        <a:stretch>
          <a:fillRect/>
        </a:stretch>
      </xdr:blipFill>
      <xdr:spPr>
        <a:xfrm>
          <a:off x="19051" y="0"/>
          <a:ext cx="7000874" cy="739746"/>
        </a:xfrm>
        <a:prstGeom prst="rect">
          <a:avLst/>
        </a:prstGeom>
      </xdr:spPr>
    </xdr:pic>
    <xdr:clientData/>
  </xdr:twoCellAnchor>
  <xdr:twoCellAnchor editAs="absolute">
    <xdr:from>
      <xdr:col>7</xdr:col>
      <xdr:colOff>95250</xdr:colOff>
      <xdr:row>31</xdr:row>
      <xdr:rowOff>180977</xdr:rowOff>
    </xdr:from>
    <xdr:to>
      <xdr:col>11</xdr:col>
      <xdr:colOff>38100</xdr:colOff>
      <xdr:row>43</xdr:row>
      <xdr:rowOff>38099</xdr:rowOff>
    </xdr:to>
    <xdr:pic>
      <xdr:nvPicPr>
        <xdr:cNvPr id="3" name="2 Imagen" descr="Sinecesitas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257550" y="6591302"/>
          <a:ext cx="3790950" cy="2143122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a1" displayName="Tabla1" ref="B17:E23" totalsRowShown="0" headerRowDxfId="5" dataDxfId="4">
  <tableColumns count="4">
    <tableColumn id="1" name="Año" dataDxfId="3"/>
    <tableColumn id="2" name="Diario" dataDxfId="2"/>
    <tableColumn id="3" name="Mensual" dataDxfId="1"/>
    <tableColumn id="4" name="Anua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atencion@contaduriaccii.com.mx" TargetMode="External"/><Relationship Id="rId1" Type="http://schemas.openxmlformats.org/officeDocument/2006/relationships/hyperlink" Target="http://www.contaduriaccii.com.mx/" TargetMode="External"/><Relationship Id="rId5" Type="http://schemas.openxmlformats.org/officeDocument/2006/relationships/table" Target="../tables/table1.xml"/><Relationship Id="rId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oja1"/>
  <dimension ref="B1:B28"/>
  <sheetViews>
    <sheetView showGridLines="0" showRowColHeaders="0" workbookViewId="0">
      <selection activeCell="C3" sqref="C3"/>
    </sheetView>
  </sheetViews>
  <sheetFormatPr baseColWidth="10" defaultRowHeight="21"/>
  <cols>
    <col min="1" max="1" width="2.42578125" customWidth="1"/>
    <col min="2" max="2" width="60.140625" style="8" customWidth="1"/>
  </cols>
  <sheetData>
    <row r="1" spans="2:2" ht="49.5" customHeight="1">
      <c r="B1" s="7" t="s">
        <v>14</v>
      </c>
    </row>
    <row r="2" spans="2:2" ht="4.5" customHeight="1"/>
    <row r="3" spans="2:2">
      <c r="B3" s="8" t="s">
        <v>12</v>
      </c>
    </row>
    <row r="8" spans="2:2" ht="11.25" customHeight="1"/>
    <row r="9" spans="2:2">
      <c r="B9" s="8" t="s">
        <v>13</v>
      </c>
    </row>
    <row r="16" spans="2:2" ht="12" customHeight="1"/>
    <row r="17" spans="2:2">
      <c r="B17" s="8" t="s">
        <v>15</v>
      </c>
    </row>
    <row r="22" spans="2:2">
      <c r="B22" s="8" t="s">
        <v>16</v>
      </c>
    </row>
    <row r="27" spans="2:2" ht="6.75" customHeight="1"/>
    <row r="28" spans="2:2">
      <c r="B28" s="8" t="s">
        <v>17</v>
      </c>
    </row>
  </sheetData>
  <sheetProtection password="C533" sheet="1" objects="1" scenarios="1" selectLockedCells="1" selectUnlockedCell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Hoja2">
    <pageSetUpPr fitToPage="1"/>
  </sheetPr>
  <dimension ref="A1:L54"/>
  <sheetViews>
    <sheetView showGridLines="0" showRowColHeaders="0" tabSelected="1" workbookViewId="0">
      <selection activeCell="J9" sqref="J9:K9"/>
    </sheetView>
  </sheetViews>
  <sheetFormatPr baseColWidth="10" defaultColWidth="0" defaultRowHeight="0" customHeight="1" zeroHeight="1"/>
  <cols>
    <col min="1" max="1" width="0.28515625" style="1" customWidth="1"/>
    <col min="2" max="5" width="10.42578125" style="1" customWidth="1"/>
    <col min="6" max="7" width="1.140625" style="1" customWidth="1"/>
    <col min="8" max="9" width="15.7109375" style="1" customWidth="1"/>
    <col min="10" max="11" width="11.42578125" style="1" customWidth="1"/>
    <col min="12" max="12" width="2.5703125" style="1" customWidth="1"/>
    <col min="13" max="16384" width="11.42578125" style="1" hidden="1"/>
  </cols>
  <sheetData>
    <row r="1" spans="2:11" ht="52.5" customHeight="1">
      <c r="J1" s="59" t="s">
        <v>10</v>
      </c>
      <c r="K1" s="59"/>
    </row>
    <row r="2" spans="2:11" ht="9.75" customHeight="1">
      <c r="J2" s="10"/>
      <c r="K2" s="10"/>
    </row>
    <row r="3" spans="2:11" ht="15" customHeight="1">
      <c r="B3" s="4"/>
      <c r="C3" s="4"/>
      <c r="D3" s="4"/>
      <c r="E3" s="4"/>
      <c r="F3" s="4"/>
      <c r="G3" s="4"/>
      <c r="H3" s="60" t="s">
        <v>9</v>
      </c>
      <c r="I3" s="60"/>
      <c r="J3" s="60"/>
      <c r="K3" s="60"/>
    </row>
    <row r="4" spans="2:11" ht="15.75" customHeight="1">
      <c r="B4" s="4"/>
      <c r="C4" s="4"/>
      <c r="D4" s="4"/>
      <c r="E4" s="4"/>
      <c r="F4" s="4"/>
      <c r="G4" s="4"/>
      <c r="H4" s="60" t="s">
        <v>8</v>
      </c>
      <c r="I4" s="60"/>
      <c r="J4" s="60"/>
      <c r="K4" s="60"/>
    </row>
    <row r="5" spans="2:11" ht="6.75" customHeight="1">
      <c r="H5" s="61"/>
      <c r="I5" s="61"/>
      <c r="J5" s="61"/>
      <c r="K5" s="61"/>
    </row>
    <row r="6" spans="2:11" ht="15.75" customHeight="1">
      <c r="B6" s="36" t="s">
        <v>7</v>
      </c>
      <c r="C6" s="36"/>
      <c r="D6" s="36"/>
      <c r="E6" s="36"/>
      <c r="F6" s="12"/>
      <c r="G6" s="15"/>
      <c r="H6" s="46" t="s">
        <v>11</v>
      </c>
      <c r="I6" s="46"/>
      <c r="J6" s="46"/>
      <c r="K6" s="46"/>
    </row>
    <row r="7" spans="2:11" ht="15.75" customHeight="1">
      <c r="B7" s="36"/>
      <c r="C7" s="36"/>
      <c r="D7" s="36"/>
      <c r="E7" s="36"/>
      <c r="F7" s="12"/>
      <c r="G7" s="15"/>
      <c r="H7" s="47"/>
      <c r="I7" s="47"/>
      <c r="J7" s="47"/>
      <c r="K7" s="47"/>
    </row>
    <row r="8" spans="2:11" ht="15.75" customHeight="1">
      <c r="B8" s="36"/>
      <c r="C8" s="36"/>
      <c r="D8" s="36"/>
      <c r="E8" s="36"/>
      <c r="F8" s="12"/>
      <c r="G8" s="15"/>
      <c r="H8" s="27"/>
      <c r="I8" s="27"/>
      <c r="J8" s="27"/>
      <c r="K8" s="27"/>
    </row>
    <row r="9" spans="2:11" ht="15.75" customHeight="1">
      <c r="B9" s="36"/>
      <c r="C9" s="36"/>
      <c r="D9" s="36"/>
      <c r="E9" s="36"/>
      <c r="F9" s="12"/>
      <c r="G9" s="15"/>
      <c r="H9" s="58" t="s">
        <v>20</v>
      </c>
      <c r="I9" s="58"/>
      <c r="J9" s="55" t="s">
        <v>2</v>
      </c>
      <c r="K9" s="56"/>
    </row>
    <row r="10" spans="2:11" ht="15.75" customHeight="1">
      <c r="B10" s="36"/>
      <c r="C10" s="36"/>
      <c r="D10" s="36"/>
      <c r="E10" s="36"/>
      <c r="F10" s="12"/>
      <c r="G10" s="15"/>
      <c r="H10" s="58"/>
      <c r="I10" s="58"/>
      <c r="J10" s="57"/>
      <c r="K10" s="57"/>
    </row>
    <row r="11" spans="2:11" ht="15.75" customHeight="1">
      <c r="B11" s="36"/>
      <c r="C11" s="36"/>
      <c r="D11" s="36"/>
      <c r="E11" s="36"/>
      <c r="F11" s="12"/>
      <c r="G11" s="15"/>
      <c r="H11" s="58" t="str">
        <f>IF($J$11="","Seleccionar Año*","Año selecionado*")</f>
        <v>Año selecionado*</v>
      </c>
      <c r="I11" s="58"/>
      <c r="J11" s="55">
        <v>2021</v>
      </c>
      <c r="K11" s="56"/>
    </row>
    <row r="12" spans="2:11" ht="15.75" customHeight="1">
      <c r="B12" s="36"/>
      <c r="C12" s="36"/>
      <c r="D12" s="36"/>
      <c r="E12" s="36"/>
      <c r="F12" s="12"/>
      <c r="G12" s="15"/>
      <c r="H12" s="58"/>
      <c r="I12" s="58"/>
      <c r="J12" s="53"/>
      <c r="K12" s="53"/>
    </row>
    <row r="13" spans="2:11" ht="15.75" customHeight="1">
      <c r="B13" s="36"/>
      <c r="C13" s="36"/>
      <c r="D13" s="36"/>
      <c r="E13" s="36"/>
      <c r="F13" s="12"/>
      <c r="G13" s="15"/>
      <c r="H13" s="58" t="str">
        <f>IF($J$13="","Seleccionar Tipo de UMA*","Tipo de UMA seleccionado*")</f>
        <v>Tipo de UMA seleccionado*</v>
      </c>
      <c r="I13" s="58"/>
      <c r="J13" s="55" t="s">
        <v>1</v>
      </c>
      <c r="K13" s="56"/>
    </row>
    <row r="14" spans="2:11" ht="15.75" customHeight="1">
      <c r="B14" s="36"/>
      <c r="C14" s="36"/>
      <c r="D14" s="36"/>
      <c r="E14" s="36"/>
      <c r="F14" s="12"/>
      <c r="G14" s="15"/>
      <c r="H14" s="58"/>
      <c r="I14" s="58"/>
      <c r="J14" s="50"/>
      <c r="K14" s="50"/>
    </row>
    <row r="15" spans="2:11" ht="15.75" customHeight="1">
      <c r="B15" s="35" t="str">
        <f>"Histórico UMA "&amp;MIN(Tabla1[Año])&amp;" - "&amp;MAX(Tabla1[Año])</f>
        <v>Histórico UMA 2016 - 2021</v>
      </c>
      <c r="C15" s="35"/>
      <c r="D15" s="35"/>
      <c r="E15" s="35"/>
      <c r="F15" s="12"/>
      <c r="G15" s="15"/>
      <c r="H15" s="58" t="str">
        <f>IF($J$9="UMAs a Pesos","Número de UMAs a calcular**",IF($J$9="Pesos a UMAs","Pesos a calcular**",""))</f>
        <v>Número de UMAs a calcular**</v>
      </c>
      <c r="I15" s="58"/>
      <c r="J15" s="51"/>
      <c r="K15" s="52"/>
    </row>
    <row r="16" spans="2:11" ht="15.75" customHeight="1">
      <c r="B16" s="35"/>
      <c r="C16" s="35"/>
      <c r="D16" s="35"/>
      <c r="E16" s="35"/>
      <c r="F16" s="12"/>
      <c r="G16" s="15"/>
      <c r="H16" s="58"/>
      <c r="I16" s="58"/>
      <c r="J16" s="53"/>
      <c r="K16" s="53"/>
    </row>
    <row r="17" spans="2:11" ht="15.75" customHeight="1">
      <c r="B17" s="13" t="s">
        <v>6</v>
      </c>
      <c r="C17" s="13" t="s">
        <v>1</v>
      </c>
      <c r="D17" s="13" t="s">
        <v>5</v>
      </c>
      <c r="E17" s="13" t="s">
        <v>4</v>
      </c>
      <c r="F17" s="12"/>
      <c r="G17" s="15"/>
      <c r="H17" s="58" t="str">
        <f>CONCATENATE("UMA ",$J$13," en pesos")</f>
        <v>UMA Diario en pesos</v>
      </c>
      <c r="I17" s="58"/>
      <c r="J17" s="54">
        <f>IFERROR(VLOOKUP($J$11,B18:E23,MATCH($J$13,$B$17:$E$17,0),FALSE),"")</f>
        <v>89.62</v>
      </c>
      <c r="K17" s="54"/>
    </row>
    <row r="18" spans="2:11" ht="15.75" customHeight="1">
      <c r="B18" s="28">
        <v>2021</v>
      </c>
      <c r="C18" s="29">
        <v>89.62</v>
      </c>
      <c r="D18" s="29">
        <v>2724.45</v>
      </c>
      <c r="E18" s="29">
        <v>32693.4</v>
      </c>
      <c r="F18" s="12"/>
      <c r="G18" s="15"/>
      <c r="H18" s="53"/>
      <c r="I18" s="53"/>
      <c r="J18" s="54"/>
      <c r="K18" s="54"/>
    </row>
    <row r="19" spans="2:11" ht="15.75" customHeight="1">
      <c r="B19" s="28">
        <v>2020</v>
      </c>
      <c r="C19" s="29">
        <v>86.88</v>
      </c>
      <c r="D19" s="29">
        <v>2641.15</v>
      </c>
      <c r="E19" s="29">
        <v>31693.8</v>
      </c>
      <c r="F19" s="3"/>
      <c r="G19" s="16"/>
      <c r="H19" s="48" t="str">
        <f>IF(J19="","",IF(J9="UMAs a Pesos","Equivalente en pesos:","Equivalente en UMAs:"))</f>
        <v>Equivalente en pesos:</v>
      </c>
      <c r="I19" s="48"/>
      <c r="J19" s="49">
        <f>IF(J9="Pesos a UMAs",IFERROR($J$15/$J$17,""),IFERROR($J$17*$J$15,""))</f>
        <v>0</v>
      </c>
      <c r="K19" s="49"/>
    </row>
    <row r="20" spans="2:11" ht="15.75" customHeight="1">
      <c r="B20" s="28">
        <v>2019</v>
      </c>
      <c r="C20" s="29">
        <v>84.49</v>
      </c>
      <c r="D20" s="29">
        <v>2568.5</v>
      </c>
      <c r="E20" s="29">
        <v>30822</v>
      </c>
      <c r="F20" s="14"/>
      <c r="G20" s="17"/>
      <c r="H20" s="48"/>
      <c r="I20" s="48"/>
      <c r="J20" s="49"/>
      <c r="K20" s="49"/>
    </row>
    <row r="21" spans="2:11" ht="15.75" customHeight="1">
      <c r="B21" s="28">
        <v>2018</v>
      </c>
      <c r="C21" s="29">
        <v>80.599999999999994</v>
      </c>
      <c r="D21" s="29">
        <v>2450.2399999999998</v>
      </c>
      <c r="E21" s="29">
        <v>29402.880000000001</v>
      </c>
      <c r="F21" s="14"/>
      <c r="G21" s="17"/>
      <c r="H21" s="44" t="s">
        <v>18</v>
      </c>
      <c r="I21" s="44"/>
      <c r="J21" s="44"/>
      <c r="K21" s="44"/>
    </row>
    <row r="22" spans="2:11" ht="15.75" customHeight="1">
      <c r="B22" s="28">
        <v>2017</v>
      </c>
      <c r="C22" s="29">
        <v>75.489999999999995</v>
      </c>
      <c r="D22" s="29">
        <v>2294.9</v>
      </c>
      <c r="E22" s="29">
        <v>27538.799999999999</v>
      </c>
      <c r="F22" s="11"/>
      <c r="G22" s="18"/>
      <c r="H22" s="45" t="s">
        <v>19</v>
      </c>
      <c r="I22" s="45"/>
      <c r="J22" s="45"/>
      <c r="K22" s="45"/>
    </row>
    <row r="23" spans="2:11" s="2" customFormat="1" ht="15.75" customHeight="1">
      <c r="B23" s="28">
        <v>2016</v>
      </c>
      <c r="C23" s="29">
        <v>73.040000000000006</v>
      </c>
      <c r="D23" s="29">
        <v>2220.42</v>
      </c>
      <c r="E23" s="29">
        <v>26645.040000000001</v>
      </c>
      <c r="G23" s="20"/>
      <c r="H23" s="62"/>
      <c r="I23" s="30"/>
      <c r="J23" s="30"/>
      <c r="K23" s="30"/>
    </row>
    <row r="24" spans="2:11" s="2" customFormat="1" ht="15.75" customHeight="1">
      <c r="B24" s="3"/>
      <c r="C24" s="3"/>
      <c r="D24" s="3"/>
      <c r="E24" s="3"/>
      <c r="G24" s="20"/>
      <c r="H24" s="37" t="s">
        <v>0</v>
      </c>
      <c r="I24" s="37"/>
      <c r="J24" s="37"/>
      <c r="K24" s="37"/>
    </row>
    <row r="25" spans="2:11" s="2" customFormat="1" ht="15.75" customHeight="1">
      <c r="B25" s="36" t="s">
        <v>3</v>
      </c>
      <c r="C25" s="36"/>
      <c r="D25" s="36"/>
      <c r="E25" s="36"/>
      <c r="G25" s="20"/>
      <c r="H25" s="37"/>
      <c r="I25" s="37"/>
      <c r="J25" s="37"/>
      <c r="K25" s="37"/>
    </row>
    <row r="26" spans="2:11" ht="15" customHeight="1">
      <c r="B26" s="36"/>
      <c r="C26" s="36"/>
      <c r="D26" s="36"/>
      <c r="E26" s="36"/>
      <c r="F26" s="5"/>
      <c r="G26" s="23"/>
      <c r="H26" s="37"/>
      <c r="I26" s="37"/>
      <c r="J26" s="37"/>
      <c r="K26" s="37"/>
    </row>
    <row r="27" spans="2:11" ht="15" customHeight="1">
      <c r="B27" s="36"/>
      <c r="C27" s="36"/>
      <c r="D27" s="36"/>
      <c r="E27" s="36"/>
      <c r="F27" s="5"/>
      <c r="G27" s="23"/>
      <c r="H27" s="37"/>
      <c r="I27" s="37"/>
      <c r="J27" s="37"/>
      <c r="K27" s="37"/>
    </row>
    <row r="28" spans="2:11" ht="15" customHeight="1">
      <c r="B28" s="36"/>
      <c r="C28" s="36"/>
      <c r="D28" s="36"/>
      <c r="E28" s="36"/>
      <c r="F28" s="5"/>
      <c r="G28" s="23"/>
      <c r="H28" s="37"/>
      <c r="I28" s="37"/>
      <c r="J28" s="37"/>
      <c r="K28" s="37"/>
    </row>
    <row r="29" spans="2:11" ht="15" customHeight="1">
      <c r="B29" s="36"/>
      <c r="C29" s="36"/>
      <c r="D29" s="36"/>
      <c r="E29" s="36"/>
      <c r="F29" s="5"/>
      <c r="G29" s="23"/>
      <c r="H29" s="19"/>
      <c r="I29" s="19"/>
      <c r="J29" s="19"/>
      <c r="K29" s="19"/>
    </row>
    <row r="30" spans="2:11" ht="15" customHeight="1">
      <c r="B30" s="35" t="s">
        <v>29</v>
      </c>
      <c r="C30" s="35"/>
      <c r="D30" s="35"/>
      <c r="E30" s="35"/>
      <c r="F30" s="5"/>
      <c r="G30" s="23"/>
      <c r="H30" s="35" t="s">
        <v>21</v>
      </c>
      <c r="I30" s="35"/>
      <c r="J30" s="35"/>
      <c r="K30" s="35"/>
    </row>
    <row r="31" spans="2:11" ht="15" customHeight="1">
      <c r="B31" s="35"/>
      <c r="C31" s="35"/>
      <c r="D31" s="35"/>
      <c r="E31" s="35"/>
      <c r="G31" s="26"/>
      <c r="H31" s="35"/>
      <c r="I31" s="35"/>
      <c r="J31" s="35"/>
      <c r="K31" s="35"/>
    </row>
    <row r="32" spans="2:11" ht="15" customHeight="1">
      <c r="B32" s="6" t="s">
        <v>6</v>
      </c>
      <c r="C32" s="38" t="s">
        <v>22</v>
      </c>
      <c r="D32" s="38"/>
      <c r="E32" s="39"/>
      <c r="G32" s="26"/>
      <c r="H32" s="21"/>
      <c r="I32" s="21"/>
      <c r="J32" s="22"/>
      <c r="K32" s="21"/>
    </row>
    <row r="33" spans="2:11" ht="15" customHeight="1">
      <c r="B33" s="31">
        <v>2021</v>
      </c>
      <c r="C33" s="40" t="s">
        <v>23</v>
      </c>
      <c r="D33" s="40"/>
      <c r="E33" s="41"/>
      <c r="G33" s="26"/>
      <c r="H33" s="24"/>
      <c r="I33" s="24"/>
      <c r="J33" s="24"/>
      <c r="K33" s="25"/>
    </row>
    <row r="34" spans="2:11" ht="15" customHeight="1">
      <c r="B34" s="32">
        <v>2020</v>
      </c>
      <c r="C34" s="42" t="s">
        <v>24</v>
      </c>
      <c r="D34" s="42"/>
      <c r="E34" s="43"/>
      <c r="G34" s="26"/>
      <c r="H34" s="24"/>
      <c r="I34" s="24"/>
      <c r="J34" s="24"/>
      <c r="K34" s="25"/>
    </row>
    <row r="35" spans="2:11" ht="15" customHeight="1">
      <c r="B35" s="31">
        <v>2019</v>
      </c>
      <c r="C35" s="40" t="s">
        <v>25</v>
      </c>
      <c r="D35" s="40"/>
      <c r="E35" s="41"/>
      <c r="G35" s="26"/>
      <c r="H35" s="24"/>
      <c r="I35" s="24"/>
      <c r="J35" s="24"/>
      <c r="K35" s="25"/>
    </row>
    <row r="36" spans="2:11" ht="15" customHeight="1">
      <c r="B36" s="32">
        <v>2018</v>
      </c>
      <c r="C36" s="42" t="s">
        <v>26</v>
      </c>
      <c r="D36" s="42"/>
      <c r="E36" s="43"/>
      <c r="G36" s="26"/>
      <c r="H36" s="24"/>
      <c r="I36" s="24"/>
      <c r="J36" s="24"/>
      <c r="K36" s="25"/>
    </row>
    <row r="37" spans="2:11" ht="15" customHeight="1">
      <c r="B37" s="31">
        <v>2017</v>
      </c>
      <c r="C37" s="40" t="s">
        <v>27</v>
      </c>
      <c r="D37" s="40"/>
      <c r="E37" s="41"/>
      <c r="G37" s="26"/>
      <c r="H37" s="24"/>
      <c r="I37" s="24"/>
      <c r="J37" s="24"/>
      <c r="K37" s="25"/>
    </row>
    <row r="38" spans="2:11" ht="15" customHeight="1">
      <c r="B38" s="32">
        <v>2016</v>
      </c>
      <c r="C38" s="42" t="s">
        <v>28</v>
      </c>
      <c r="D38" s="42"/>
      <c r="E38" s="43"/>
      <c r="G38" s="26"/>
      <c r="H38" s="24"/>
      <c r="I38" s="24"/>
      <c r="J38" s="24"/>
      <c r="K38" s="25"/>
    </row>
    <row r="39" spans="2:11" ht="15" customHeight="1">
      <c r="B39" s="5"/>
      <c r="C39" s="5"/>
      <c r="D39" s="5"/>
      <c r="G39" s="26"/>
      <c r="H39" s="24"/>
      <c r="I39" s="24"/>
      <c r="J39" s="24"/>
      <c r="K39" s="25"/>
    </row>
    <row r="40" spans="2:11" ht="15" customHeight="1">
      <c r="B40" s="5"/>
      <c r="C40" s="5"/>
      <c r="D40" s="5"/>
      <c r="G40" s="26"/>
      <c r="H40" s="24"/>
      <c r="I40" s="24"/>
      <c r="J40" s="24"/>
      <c r="K40" s="25"/>
    </row>
    <row r="41" spans="2:11" ht="15" customHeight="1">
      <c r="B41" s="5"/>
      <c r="C41" s="5"/>
      <c r="D41" s="5"/>
      <c r="G41" s="26"/>
      <c r="H41" s="24"/>
      <c r="I41" s="24"/>
      <c r="J41" s="24"/>
      <c r="K41" s="25"/>
    </row>
    <row r="42" spans="2:11" ht="15" customHeight="1">
      <c r="B42" s="5"/>
      <c r="C42" s="5"/>
      <c r="D42" s="5"/>
      <c r="G42" s="26"/>
      <c r="H42" s="24"/>
      <c r="I42" s="24"/>
      <c r="J42" s="24"/>
      <c r="K42" s="25"/>
    </row>
    <row r="43" spans="2:11" ht="15" customHeight="1">
      <c r="B43" s="5"/>
      <c r="C43" s="5"/>
      <c r="D43" s="5"/>
      <c r="G43" s="26"/>
      <c r="H43" s="24"/>
      <c r="I43" s="24"/>
      <c r="J43" s="24"/>
      <c r="K43" s="25"/>
    </row>
    <row r="44" spans="2:11" ht="15" customHeight="1">
      <c r="B44" s="5"/>
      <c r="C44" s="5"/>
      <c r="D44" s="5"/>
      <c r="G44" s="26"/>
      <c r="H44" s="24"/>
      <c r="I44" s="24"/>
      <c r="J44" s="24"/>
      <c r="K44" s="25"/>
    </row>
    <row r="45" spans="2:11" ht="15" customHeight="1">
      <c r="B45" s="5"/>
      <c r="C45" s="5"/>
      <c r="D45" s="5"/>
      <c r="F45" s="24"/>
      <c r="G45" s="24"/>
      <c r="H45" s="25"/>
    </row>
    <row r="46" spans="2:11" ht="15" customHeight="1">
      <c r="B46" s="33" t="s">
        <v>30</v>
      </c>
      <c r="C46" s="33"/>
      <c r="D46" s="33"/>
      <c r="E46" s="33"/>
      <c r="F46" s="33"/>
      <c r="G46" s="33"/>
      <c r="H46" s="33"/>
      <c r="I46" s="33"/>
      <c r="J46" s="33"/>
      <c r="K46" s="33"/>
    </row>
    <row r="47" spans="2:11" ht="15" customHeight="1">
      <c r="B47" s="33" t="s">
        <v>31</v>
      </c>
      <c r="C47" s="33"/>
      <c r="D47" s="33"/>
      <c r="E47" s="33"/>
      <c r="F47" s="33"/>
      <c r="G47" s="33"/>
      <c r="H47" s="33"/>
      <c r="I47" s="33"/>
      <c r="J47" s="33"/>
      <c r="K47" s="33"/>
    </row>
    <row r="48" spans="2:11" ht="15" customHeight="1">
      <c r="B48" s="34" t="s">
        <v>32</v>
      </c>
      <c r="C48" s="34"/>
      <c r="D48" s="34"/>
      <c r="E48" s="34"/>
      <c r="F48" s="34"/>
      <c r="G48" s="34"/>
      <c r="H48" s="34"/>
      <c r="I48" s="34"/>
      <c r="J48" s="34"/>
      <c r="K48" s="34"/>
    </row>
    <row r="49" spans="2:11" ht="15" customHeight="1">
      <c r="B49" s="34"/>
      <c r="C49" s="34"/>
      <c r="D49" s="34"/>
      <c r="E49" s="34"/>
      <c r="F49" s="34"/>
      <c r="G49" s="34"/>
      <c r="H49" s="34"/>
      <c r="I49" s="34"/>
      <c r="J49" s="34"/>
      <c r="K49" s="34"/>
    </row>
    <row r="50" spans="2:11" ht="0" hidden="1" customHeight="1">
      <c r="H50" s="25"/>
      <c r="I50" s="25"/>
    </row>
    <row r="51" spans="2:11" ht="0" hidden="1" customHeight="1">
      <c r="H51" s="25"/>
      <c r="I51" s="25"/>
    </row>
    <row r="52" spans="2:11" ht="0" hidden="1" customHeight="1">
      <c r="H52" s="9"/>
      <c r="I52" s="9"/>
      <c r="J52" s="9"/>
      <c r="K52" s="9"/>
    </row>
    <row r="54" spans="2:11" ht="0" hidden="1" customHeight="1"/>
  </sheetData>
  <sheetProtection password="C13B" sheet="1" objects="1" scenarios="1" selectLockedCells="1"/>
  <mergeCells count="45">
    <mergeCell ref="J1:K1"/>
    <mergeCell ref="H3:K3"/>
    <mergeCell ref="H4:K4"/>
    <mergeCell ref="H5:K5"/>
    <mergeCell ref="H9:I9"/>
    <mergeCell ref="H16:I16"/>
    <mergeCell ref="H17:I17"/>
    <mergeCell ref="H18:I18"/>
    <mergeCell ref="H10:I10"/>
    <mergeCell ref="H11:I11"/>
    <mergeCell ref="H12:I12"/>
    <mergeCell ref="H13:I13"/>
    <mergeCell ref="H14:I14"/>
    <mergeCell ref="J10:K10"/>
    <mergeCell ref="J11:K11"/>
    <mergeCell ref="J12:K12"/>
    <mergeCell ref="J13:K13"/>
    <mergeCell ref="H15:I15"/>
    <mergeCell ref="B15:E16"/>
    <mergeCell ref="H24:K28"/>
    <mergeCell ref="B6:E14"/>
    <mergeCell ref="B30:E31"/>
    <mergeCell ref="C32:E32"/>
    <mergeCell ref="H21:K21"/>
    <mergeCell ref="H22:K22"/>
    <mergeCell ref="H6:K7"/>
    <mergeCell ref="H19:I20"/>
    <mergeCell ref="J19:K20"/>
    <mergeCell ref="J14:K14"/>
    <mergeCell ref="J15:K15"/>
    <mergeCell ref="J16:K16"/>
    <mergeCell ref="J17:K17"/>
    <mergeCell ref="J18:K18"/>
    <mergeCell ref="J9:K9"/>
    <mergeCell ref="B46:K46"/>
    <mergeCell ref="B47:K47"/>
    <mergeCell ref="B48:K49"/>
    <mergeCell ref="H30:K31"/>
    <mergeCell ref="B25:E29"/>
    <mergeCell ref="C33:E33"/>
    <mergeCell ref="C34:E34"/>
    <mergeCell ref="C35:E35"/>
    <mergeCell ref="C36:E36"/>
    <mergeCell ref="C37:E37"/>
    <mergeCell ref="C38:E38"/>
  </mergeCells>
  <dataValidations count="3">
    <dataValidation type="list" allowBlank="1" showInputMessage="1" showErrorMessage="1" sqref="J11">
      <formula1>$B$18:$B$23</formula1>
    </dataValidation>
    <dataValidation type="list" allowBlank="1" showInputMessage="1" showErrorMessage="1" sqref="J9">
      <formula1>"UMAs a Pesos,Pesos a UMAs"</formula1>
    </dataValidation>
    <dataValidation type="list" allowBlank="1" showInputMessage="1" showErrorMessage="1" sqref="J13">
      <formula1>"Diario,Mensual,Anual"</formula1>
    </dataValidation>
  </dataValidations>
  <hyperlinks>
    <hyperlink ref="H3" r:id="rId1"/>
    <hyperlink ref="H4" r:id="rId2"/>
  </hyperlinks>
  <pageMargins left="0.65625" right="0.39370078740157483" top="0.35433070866141736" bottom="0.35433070866141736" header="0.31496062992125984" footer="0.31496062992125984"/>
  <pageSetup scale="97" orientation="portrait" horizontalDpi="203" verticalDpi="203" r:id="rId3"/>
  <drawing r:id="rId4"/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Instrucciones</vt:lpstr>
      <vt:lpstr>Calculadora VUMA</vt:lpstr>
    </vt:vector>
  </TitlesOfParts>
  <Company>cby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Caluladora VUMA</dc:title>
  <dc:creator>Contaduría CCii</dc:creator>
  <cp:lastModifiedBy>appsenexcel.blogspot.com</cp:lastModifiedBy>
  <cp:lastPrinted>2021-01-08T01:13:35Z</cp:lastPrinted>
  <dcterms:created xsi:type="dcterms:W3CDTF">2020-06-15T22:56:45Z</dcterms:created>
  <dcterms:modified xsi:type="dcterms:W3CDTF">2021-01-08T02:46:25Z</dcterms:modified>
</cp:coreProperties>
</file>